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082_技術情報\5_サンプル_横桟橋_0.5倍_90s\hist_断面力\"/>
    </mc:Choice>
  </mc:AlternateContent>
  <xr:revisionPtr revIDLastSave="0" documentId="13_ncr:1_{4D30245E-197E-43C3-8B8E-B89A55919C9B}" xr6:coauthVersionLast="36" xr6:coauthVersionMax="36" xr10:uidLastSave="{00000000-0000-0000-0000-000000000000}"/>
  <bookViews>
    <workbookView xWindow="0" yWindow="0" windowWidth="28800" windowHeight="12240" activeTab="2" xr2:uid="{00000000-000D-0000-FFFF-FFFF00000000}"/>
  </bookViews>
  <sheets>
    <sheet name="説明" sheetId="3" r:id="rId1"/>
    <sheet name="minmax" sheetId="1" r:id="rId2"/>
    <sheet name="最小最大" sheetId="2" r:id="rId3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30" i="2" l="1"/>
  <c r="M30" i="2"/>
  <c r="L30" i="2"/>
  <c r="K30" i="2"/>
  <c r="J30" i="2"/>
  <c r="I30" i="2"/>
  <c r="H30" i="2"/>
  <c r="G30" i="2"/>
  <c r="F30" i="2"/>
  <c r="E30" i="2"/>
  <c r="D30" i="2"/>
  <c r="C30" i="2"/>
  <c r="N20" i="2"/>
  <c r="M20" i="2"/>
  <c r="L20" i="2"/>
  <c r="K20" i="2"/>
  <c r="J20" i="2"/>
  <c r="I20" i="2"/>
  <c r="H20" i="2"/>
  <c r="G20" i="2"/>
  <c r="F20" i="2"/>
  <c r="E20" i="2"/>
  <c r="D20" i="2"/>
  <c r="C20" i="2"/>
  <c r="N10" i="2"/>
  <c r="M10" i="2"/>
  <c r="L10" i="2"/>
  <c r="K10" i="2"/>
  <c r="J10" i="2"/>
  <c r="I10" i="2"/>
  <c r="H10" i="2"/>
  <c r="G10" i="2"/>
  <c r="F10" i="2"/>
  <c r="E10" i="2"/>
  <c r="D10" i="2"/>
  <c r="C10" i="2"/>
  <c r="B10" i="2"/>
  <c r="B20" i="2" s="1"/>
  <c r="B30" i="2" s="1"/>
  <c r="N9" i="2" l="1"/>
  <c r="M9" i="2"/>
  <c r="L9" i="2"/>
  <c r="K9" i="2"/>
  <c r="J9" i="2"/>
  <c r="I9" i="2"/>
  <c r="H9" i="2"/>
  <c r="G9" i="2"/>
  <c r="F9" i="2"/>
  <c r="E9" i="2"/>
  <c r="D9" i="2"/>
  <c r="C9" i="2"/>
  <c r="B9" i="2"/>
  <c r="B8" i="2" l="1"/>
  <c r="B18" i="2" s="1"/>
  <c r="B28" i="2" s="1"/>
  <c r="B7" i="2"/>
  <c r="B17" i="2" s="1"/>
  <c r="B27" i="2" s="1"/>
  <c r="C14" i="2"/>
  <c r="F14" i="2"/>
  <c r="L4" i="2"/>
  <c r="I4" i="2"/>
  <c r="N26" i="2"/>
  <c r="M26" i="2"/>
  <c r="K26" i="2"/>
  <c r="J26" i="2"/>
  <c r="N25" i="2"/>
  <c r="M25" i="2"/>
  <c r="L25" i="2"/>
  <c r="K25" i="2"/>
  <c r="J25" i="2"/>
  <c r="I25" i="2"/>
  <c r="L24" i="2"/>
  <c r="I24" i="2"/>
  <c r="I23" i="2"/>
  <c r="H26" i="2"/>
  <c r="G26" i="2"/>
  <c r="E26" i="2"/>
  <c r="D26" i="2"/>
  <c r="H25" i="2"/>
  <c r="G25" i="2"/>
  <c r="F25" i="2"/>
  <c r="E25" i="2"/>
  <c r="D25" i="2"/>
  <c r="C25" i="2"/>
  <c r="F24" i="2"/>
  <c r="C24" i="2"/>
  <c r="C23" i="2"/>
  <c r="N16" i="2"/>
  <c r="M16" i="2"/>
  <c r="K16" i="2"/>
  <c r="J16" i="2"/>
  <c r="N15" i="2"/>
  <c r="M15" i="2"/>
  <c r="L15" i="2"/>
  <c r="K15" i="2"/>
  <c r="J15" i="2"/>
  <c r="I15" i="2"/>
  <c r="L14" i="2"/>
  <c r="I14" i="2"/>
  <c r="I13" i="2"/>
  <c r="H16" i="2"/>
  <c r="G16" i="2"/>
  <c r="E16" i="2"/>
  <c r="D16" i="2"/>
  <c r="H15" i="2"/>
  <c r="G15" i="2"/>
  <c r="F15" i="2"/>
  <c r="E15" i="2"/>
  <c r="D15" i="2"/>
  <c r="C15" i="2"/>
  <c r="C13" i="2"/>
  <c r="N6" i="2"/>
  <c r="M6" i="2"/>
  <c r="K6" i="2"/>
  <c r="J6" i="2"/>
  <c r="N5" i="2"/>
  <c r="M5" i="2"/>
  <c r="L5" i="2"/>
  <c r="K5" i="2"/>
  <c r="J5" i="2"/>
  <c r="I5" i="2"/>
  <c r="I3" i="2"/>
  <c r="N29" i="2"/>
  <c r="M29" i="2"/>
  <c r="L29" i="2"/>
  <c r="K29" i="2"/>
  <c r="J29" i="2"/>
  <c r="I29" i="2"/>
  <c r="H29" i="2"/>
  <c r="G29" i="2"/>
  <c r="F29" i="2"/>
  <c r="E29" i="2"/>
  <c r="D29" i="2"/>
  <c r="C29" i="2"/>
  <c r="N19" i="2"/>
  <c r="M19" i="2"/>
  <c r="L19" i="2"/>
  <c r="K19" i="2"/>
  <c r="J19" i="2"/>
  <c r="I19" i="2"/>
  <c r="H19" i="2"/>
  <c r="G19" i="2"/>
  <c r="F19" i="2"/>
  <c r="E19" i="2"/>
  <c r="D19" i="2"/>
  <c r="C19" i="2"/>
  <c r="B19" i="2"/>
  <c r="B29" i="2" s="1"/>
  <c r="N28" i="2"/>
  <c r="M28" i="2"/>
  <c r="L28" i="2"/>
  <c r="K28" i="2"/>
  <c r="J28" i="2"/>
  <c r="I28" i="2"/>
  <c r="H28" i="2"/>
  <c r="G28" i="2"/>
  <c r="F28" i="2"/>
  <c r="E28" i="2"/>
  <c r="D28" i="2"/>
  <c r="C28" i="2"/>
  <c r="N18" i="2"/>
  <c r="M18" i="2"/>
  <c r="L18" i="2"/>
  <c r="K18" i="2"/>
  <c r="J18" i="2"/>
  <c r="I18" i="2"/>
  <c r="H18" i="2"/>
  <c r="G18" i="2"/>
  <c r="F18" i="2"/>
  <c r="E18" i="2"/>
  <c r="D18" i="2"/>
  <c r="C18" i="2"/>
  <c r="N8" i="2"/>
  <c r="M8" i="2"/>
  <c r="L8" i="2"/>
  <c r="K8" i="2"/>
  <c r="J8" i="2"/>
  <c r="I8" i="2"/>
  <c r="H8" i="2"/>
  <c r="G8" i="2"/>
  <c r="F8" i="2"/>
  <c r="E8" i="2"/>
  <c r="D8" i="2"/>
  <c r="C8" i="2"/>
  <c r="N27" i="2"/>
  <c r="M27" i="2"/>
  <c r="M31" i="2" s="1"/>
  <c r="N31" i="2" s="1"/>
  <c r="L27" i="2"/>
  <c r="K27" i="2"/>
  <c r="J27" i="2"/>
  <c r="I27" i="2"/>
  <c r="H27" i="2"/>
  <c r="G27" i="2"/>
  <c r="F27" i="2"/>
  <c r="E27" i="2"/>
  <c r="D27" i="2"/>
  <c r="C27" i="2"/>
  <c r="N17" i="2"/>
  <c r="M17" i="2"/>
  <c r="L17" i="2"/>
  <c r="K17" i="2"/>
  <c r="J17" i="2"/>
  <c r="J21" i="2" s="1"/>
  <c r="K21" i="2" s="1"/>
  <c r="I17" i="2"/>
  <c r="H17" i="2"/>
  <c r="G17" i="2"/>
  <c r="F17" i="2"/>
  <c r="E17" i="2"/>
  <c r="D17" i="2"/>
  <c r="C17" i="2"/>
  <c r="N7" i="2"/>
  <c r="M7" i="2"/>
  <c r="M11" i="2" s="1"/>
  <c r="N11" i="2" s="1"/>
  <c r="L7" i="2"/>
  <c r="K7" i="2"/>
  <c r="J7" i="2"/>
  <c r="I7" i="2"/>
  <c r="H7" i="2"/>
  <c r="G7" i="2"/>
  <c r="G11" i="2" s="1"/>
  <c r="H11" i="2" s="1"/>
  <c r="F7" i="2"/>
  <c r="E7" i="2"/>
  <c r="D7" i="2"/>
  <c r="C7" i="2"/>
  <c r="H6" i="2"/>
  <c r="G6" i="2"/>
  <c r="E6" i="2"/>
  <c r="D6" i="2"/>
  <c r="H5" i="2"/>
  <c r="G5" i="2"/>
  <c r="F5" i="2"/>
  <c r="E5" i="2"/>
  <c r="D5" i="2"/>
  <c r="C5" i="2"/>
  <c r="B5" i="2"/>
  <c r="B15" i="2" s="1"/>
  <c r="B25" i="2" s="1"/>
  <c r="F4" i="2"/>
  <c r="C4" i="2"/>
  <c r="C3" i="2"/>
  <c r="D11" i="2" l="1"/>
  <c r="E11" i="2" s="1"/>
  <c r="D31" i="2"/>
  <c r="E31" i="2" s="1"/>
  <c r="G31" i="2"/>
  <c r="H31" i="2" s="1"/>
  <c r="D21" i="2"/>
  <c r="E21" i="2" s="1"/>
  <c r="M21" i="2"/>
  <c r="N21" i="2" s="1"/>
  <c r="J11" i="2"/>
  <c r="K11" i="2" s="1"/>
  <c r="J31" i="2"/>
  <c r="K31" i="2" s="1"/>
  <c r="G21" i="2"/>
  <c r="H21" i="2" s="1"/>
  <c r="M22" i="2"/>
  <c r="M32" i="2"/>
  <c r="H12" i="2" l="1"/>
  <c r="G12" i="2"/>
  <c r="N32" i="2"/>
  <c r="H32" i="2"/>
  <c r="G22" i="2"/>
  <c r="G32" i="2"/>
  <c r="N12" i="2"/>
  <c r="M12" i="2"/>
  <c r="N22" i="2"/>
  <c r="H22" i="2"/>
</calcChain>
</file>

<file path=xl/sharedStrings.xml><?xml version="1.0" encoding="utf-8"?>
<sst xmlns="http://schemas.openxmlformats.org/spreadsheetml/2006/main" count="102" uniqueCount="37">
  <si>
    <t>水平変位</t>
  </si>
  <si>
    <t>鉛直変位</t>
  </si>
  <si>
    <t>曲率</t>
  </si>
  <si>
    <t>軸力</t>
  </si>
  <si>
    <t>せん断力</t>
  </si>
  <si>
    <t>ﾓｰﾒﾝﾄ</t>
  </si>
  <si>
    <t>最小値</t>
  </si>
  <si>
    <t>最大値</t>
  </si>
  <si>
    <t>名称</t>
  </si>
  <si>
    <t>節点番号</t>
  </si>
  <si>
    <t>変位</t>
  </si>
  <si>
    <t>時刻</t>
  </si>
  <si>
    <t>要素番号</t>
  </si>
  <si>
    <t>(m)</t>
  </si>
  <si>
    <t>(s)</t>
  </si>
  <si>
    <t>(1/m)</t>
  </si>
  <si>
    <t>(kN/m)</t>
  </si>
  <si>
    <t>(kNm/m)</t>
  </si>
  <si>
    <t>絶対最大値</t>
    <rPh sb="0" eb="2">
      <t>ゼッタイ</t>
    </rPh>
    <rPh sb="2" eb="5">
      <t>サイダイチ</t>
    </rPh>
    <phoneticPr fontId="18"/>
  </si>
  <si>
    <t>個々最大</t>
    <rPh sb="0" eb="2">
      <t>ココ</t>
    </rPh>
    <rPh sb="2" eb="4">
      <t>サイダイ</t>
    </rPh>
    <phoneticPr fontId="18"/>
  </si>
  <si>
    <t xml:space="preserve">注 </t>
    <rPh sb="0" eb="1">
      <t>チュウ</t>
    </rPh>
    <phoneticPr fontId="18"/>
  </si>
  <si>
    <t>着目時刻(曲率絶対最大値時)</t>
    <rPh sb="0" eb="2">
      <t>チャクモク</t>
    </rPh>
    <rPh sb="2" eb="4">
      <t>ジコク</t>
    </rPh>
    <rPh sb="5" eb="7">
      <t>キョクリツ</t>
    </rPh>
    <rPh sb="7" eb="9">
      <t>ゼッタイ</t>
    </rPh>
    <rPh sb="9" eb="12">
      <t>サイダイチ</t>
    </rPh>
    <rPh sb="12" eb="13">
      <t>ジ</t>
    </rPh>
    <phoneticPr fontId="18"/>
  </si>
  <si>
    <t>断面力最大値.xlsx について</t>
    <phoneticPr fontId="18"/>
  </si>
  <si>
    <t>①</t>
    <phoneticPr fontId="18"/>
  </si>
  <si>
    <t>②</t>
    <phoneticPr fontId="18"/>
  </si>
  <si>
    <t>③</t>
    <phoneticPr fontId="18"/>
  </si>
  <si>
    <t>File24_Berm_○○○.jarを実行すると、minmax.csv が出力されます。</t>
    <rPh sb="20" eb="22">
      <t>ジッコウ</t>
    </rPh>
    <rPh sb="38" eb="40">
      <t>シュツリョク</t>
    </rPh>
    <phoneticPr fontId="18"/>
  </si>
  <si>
    <t>シート[最小最大]に結果が反映され、曲率最大値に対する時刻が表示されます。</t>
    <rPh sb="4" eb="6">
      <t>サイショウ</t>
    </rPh>
    <rPh sb="6" eb="8">
      <t>サイダイ</t>
    </rPh>
    <rPh sb="10" eb="12">
      <t>ケッカ</t>
    </rPh>
    <rPh sb="13" eb="15">
      <t>ハンエイ</t>
    </rPh>
    <rPh sb="18" eb="20">
      <t>キョクリツ</t>
    </rPh>
    <rPh sb="20" eb="22">
      <t>サイダイ</t>
    </rPh>
    <rPh sb="22" eb="23">
      <t>チ</t>
    </rPh>
    <rPh sb="24" eb="25">
      <t>タイ</t>
    </rPh>
    <rPh sb="27" eb="29">
      <t>ジコク</t>
    </rPh>
    <rPh sb="30" eb="32">
      <t>ヒョウジ</t>
    </rPh>
    <phoneticPr fontId="18"/>
  </si>
  <si>
    <t>この値を、File24_Berm_○○○.jarに入力し、抽出してください。</t>
    <rPh sb="2" eb="3">
      <t>アタイ</t>
    </rPh>
    <rPh sb="25" eb="27">
      <t>ニュウリョク</t>
    </rPh>
    <rPh sb="29" eb="31">
      <t>チュウシュツ</t>
    </rPh>
    <phoneticPr fontId="18"/>
  </si>
  <si>
    <t>抽出結果より、PS_Berm_○○○.jarにて、断面力図を作成してください。</t>
    <rPh sb="0" eb="2">
      <t>チュウシュツ</t>
    </rPh>
    <rPh sb="2" eb="4">
      <t>ケッカ</t>
    </rPh>
    <rPh sb="25" eb="27">
      <t>ダンメン</t>
    </rPh>
    <rPh sb="27" eb="28">
      <t>リョク</t>
    </rPh>
    <rPh sb="28" eb="29">
      <t>ズ</t>
    </rPh>
    <rPh sb="30" eb="32">
      <t>サクセイ</t>
    </rPh>
    <phoneticPr fontId="18"/>
  </si>
  <si>
    <t>④</t>
    <phoneticPr fontId="18"/>
  </si>
  <si>
    <t>それに合わせて、シート[最小最大]を調整してください。</t>
    <rPh sb="3" eb="4">
      <t>ア</t>
    </rPh>
    <rPh sb="12" eb="14">
      <t>サイショウ</t>
    </rPh>
    <rPh sb="14" eb="16">
      <t>サイダイ</t>
    </rPh>
    <rPh sb="18" eb="20">
      <t>チョウセイ</t>
    </rPh>
    <phoneticPr fontId="18"/>
  </si>
  <si>
    <t>minmax.csvをシート[minmax]に貼り付けてください。</t>
    <rPh sb="23" eb="24">
      <t>ハ</t>
    </rPh>
    <rPh sb="25" eb="26">
      <t>ツ</t>
    </rPh>
    <phoneticPr fontId="18"/>
  </si>
  <si>
    <t xml:space="preserve">   海側杭</t>
  </si>
  <si>
    <t xml:space="preserve">   中間杭</t>
  </si>
  <si>
    <t xml:space="preserve">   陸側杭</t>
  </si>
  <si>
    <t xml:space="preserve">    床版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</si>
</sst>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00"/>
    <numFmt numFmtId="177" formatCode="0.00000"/>
    <numFmt numFmtId="178" formatCode="0.000000"/>
  </numFmts>
  <fonts count="19" x14ac:knownFonts="1">
    <font>
      <sz val="10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明朝"/>
      <family val="2"/>
      <charset val="128"/>
    </font>
    <font>
      <b/>
      <sz val="13"/>
      <color theme="3"/>
      <name val="ＭＳ 明朝"/>
      <family val="2"/>
      <charset val="128"/>
    </font>
    <font>
      <b/>
      <sz val="11"/>
      <color theme="3"/>
      <name val="ＭＳ 明朝"/>
      <family val="2"/>
      <charset val="128"/>
    </font>
    <font>
      <sz val="10"/>
      <color rgb="FF006100"/>
      <name val="ＭＳ 明朝"/>
      <family val="2"/>
      <charset val="128"/>
    </font>
    <font>
      <sz val="10"/>
      <color rgb="FF9C0006"/>
      <name val="ＭＳ 明朝"/>
      <family val="2"/>
      <charset val="128"/>
    </font>
    <font>
      <sz val="10"/>
      <color rgb="FF9C6500"/>
      <name val="ＭＳ 明朝"/>
      <family val="2"/>
      <charset val="128"/>
    </font>
    <font>
      <sz val="10"/>
      <color rgb="FF3F3F76"/>
      <name val="ＭＳ 明朝"/>
      <family val="2"/>
      <charset val="128"/>
    </font>
    <font>
      <b/>
      <sz val="10"/>
      <color rgb="FF3F3F3F"/>
      <name val="ＭＳ 明朝"/>
      <family val="2"/>
      <charset val="128"/>
    </font>
    <font>
      <b/>
      <sz val="10"/>
      <color rgb="FFFA7D00"/>
      <name val="ＭＳ 明朝"/>
      <family val="2"/>
      <charset val="128"/>
    </font>
    <font>
      <sz val="10"/>
      <color rgb="FFFA7D00"/>
      <name val="ＭＳ 明朝"/>
      <family val="2"/>
      <charset val="128"/>
    </font>
    <font>
      <b/>
      <sz val="10"/>
      <color theme="0"/>
      <name val="ＭＳ 明朝"/>
      <family val="2"/>
      <charset val="128"/>
    </font>
    <font>
      <sz val="10"/>
      <color rgb="FFFF0000"/>
      <name val="ＭＳ 明朝"/>
      <family val="2"/>
      <charset val="128"/>
    </font>
    <font>
      <i/>
      <sz val="10"/>
      <color rgb="FF7F7F7F"/>
      <name val="ＭＳ 明朝"/>
      <family val="2"/>
      <charset val="128"/>
    </font>
    <font>
      <b/>
      <sz val="10"/>
      <color theme="1"/>
      <name val="ＭＳ 明朝"/>
      <family val="2"/>
      <charset val="128"/>
    </font>
    <font>
      <sz val="10"/>
      <color theme="0"/>
      <name val="ＭＳ 明朝"/>
      <family val="2"/>
      <charset val="128"/>
    </font>
    <font>
      <sz val="6"/>
      <name val="ＭＳ 明朝"/>
      <family val="2"/>
      <charset val="128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5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>
      <alignment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76" fontId="0" fillId="0" borderId="10" xfId="0" applyNumberFormat="1" applyBorder="1">
      <alignment vertical="center"/>
    </xf>
    <xf numFmtId="2" fontId="0" fillId="0" borderId="10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0" xfId="0" applyNumberFormat="1">
      <alignment vertical="center"/>
    </xf>
    <xf numFmtId="0" fontId="0" fillId="0" borderId="10" xfId="0" applyBorder="1" applyAlignment="1">
      <alignment horizontal="center" vertical="center" shrinkToFit="1"/>
    </xf>
    <xf numFmtId="2" fontId="0" fillId="33" borderId="10" xfId="0" applyNumberFormat="1" applyFill="1" applyBorder="1">
      <alignment vertical="center"/>
    </xf>
    <xf numFmtId="0" fontId="0" fillId="0" borderId="0" xfId="0" applyAlignment="1">
      <alignment horizontal="right" vertical="center"/>
    </xf>
    <xf numFmtId="2" fontId="0" fillId="0" borderId="10" xfId="0" applyNumberFormat="1" applyFill="1" applyBorder="1">
      <alignment vertical="center"/>
    </xf>
    <xf numFmtId="0" fontId="0" fillId="0" borderId="10" xfId="0" applyBorder="1" applyAlignment="1">
      <alignment horizontal="center" vertical="center"/>
    </xf>
    <xf numFmtId="178" fontId="0" fillId="0" borderId="10" xfId="0" applyNumberFormat="1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2"/>
  <sheetViews>
    <sheetView workbookViewId="0">
      <selection activeCell="D10" sqref="D10"/>
    </sheetView>
  </sheetViews>
  <sheetFormatPr defaultRowHeight="12" x14ac:dyDescent="0.15"/>
  <sheetData>
    <row r="5" spans="2:4" x14ac:dyDescent="0.15">
      <c r="B5" t="s">
        <v>22</v>
      </c>
    </row>
    <row r="7" spans="2:4" x14ac:dyDescent="0.15">
      <c r="C7" s="13" t="s">
        <v>23</v>
      </c>
      <c r="D7" t="s">
        <v>26</v>
      </c>
    </row>
    <row r="8" spans="2:4" x14ac:dyDescent="0.15">
      <c r="C8" s="13" t="s">
        <v>24</v>
      </c>
      <c r="D8" t="s">
        <v>31</v>
      </c>
    </row>
    <row r="9" spans="2:4" x14ac:dyDescent="0.15">
      <c r="C9" s="13" t="s">
        <v>25</v>
      </c>
      <c r="D9" t="s">
        <v>32</v>
      </c>
    </row>
    <row r="10" spans="2:4" x14ac:dyDescent="0.15">
      <c r="C10" s="13" t="s">
        <v>30</v>
      </c>
      <c r="D10" t="s">
        <v>27</v>
      </c>
    </row>
    <row r="11" spans="2:4" x14ac:dyDescent="0.15">
      <c r="D11" t="s">
        <v>28</v>
      </c>
    </row>
    <row r="12" spans="2:4" x14ac:dyDescent="0.15">
      <c r="D12" t="s">
        <v>29</v>
      </c>
    </row>
  </sheetData>
  <phoneticPr fontId="18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8"/>
  <sheetViews>
    <sheetView workbookViewId="0">
      <selection activeCell="A5" sqref="A5:XFD16"/>
    </sheetView>
  </sheetViews>
  <sheetFormatPr defaultRowHeight="12" x14ac:dyDescent="0.15"/>
  <sheetData>
    <row r="1" spans="1:37" x14ac:dyDescent="0.15">
      <c r="B1" t="s">
        <v>0</v>
      </c>
      <c r="H1" t="s">
        <v>1</v>
      </c>
      <c r="N1" t="s">
        <v>2</v>
      </c>
      <c r="T1" t="s">
        <v>3</v>
      </c>
      <c r="Z1" t="s">
        <v>4</v>
      </c>
      <c r="AF1" t="s">
        <v>5</v>
      </c>
    </row>
    <row r="2" spans="1:37" x14ac:dyDescent="0.15">
      <c r="B2" t="s">
        <v>6</v>
      </c>
      <c r="E2" t="s">
        <v>7</v>
      </c>
      <c r="H2" t="s">
        <v>6</v>
      </c>
      <c r="K2" t="s">
        <v>7</v>
      </c>
      <c r="N2" t="s">
        <v>6</v>
      </c>
      <c r="Q2" t="s">
        <v>7</v>
      </c>
      <c r="T2" t="s">
        <v>6</v>
      </c>
      <c r="W2" t="s">
        <v>7</v>
      </c>
      <c r="Z2" t="s">
        <v>6</v>
      </c>
      <c r="AC2" t="s">
        <v>7</v>
      </c>
      <c r="AF2" t="s">
        <v>6</v>
      </c>
      <c r="AI2" t="s">
        <v>7</v>
      </c>
    </row>
    <row r="3" spans="1:37" x14ac:dyDescent="0.15">
      <c r="A3" t="s">
        <v>8</v>
      </c>
      <c r="B3" t="s">
        <v>9</v>
      </c>
      <c r="C3" t="s">
        <v>10</v>
      </c>
      <c r="D3" t="s">
        <v>11</v>
      </c>
      <c r="E3" t="s">
        <v>9</v>
      </c>
      <c r="F3" t="s">
        <v>10</v>
      </c>
      <c r="G3" t="s">
        <v>11</v>
      </c>
      <c r="H3" t="s">
        <v>9</v>
      </c>
      <c r="I3" t="s">
        <v>10</v>
      </c>
      <c r="J3" t="s">
        <v>11</v>
      </c>
      <c r="K3" t="s">
        <v>9</v>
      </c>
      <c r="L3" t="s">
        <v>10</v>
      </c>
      <c r="M3" t="s">
        <v>11</v>
      </c>
      <c r="N3" t="s">
        <v>12</v>
      </c>
      <c r="O3" t="s">
        <v>2</v>
      </c>
      <c r="P3" t="s">
        <v>11</v>
      </c>
      <c r="Q3" t="s">
        <v>12</v>
      </c>
      <c r="R3" t="s">
        <v>2</v>
      </c>
      <c r="S3" t="s">
        <v>11</v>
      </c>
      <c r="T3" t="s">
        <v>12</v>
      </c>
      <c r="U3" t="s">
        <v>3</v>
      </c>
      <c r="V3" t="s">
        <v>11</v>
      </c>
      <c r="W3" t="s">
        <v>12</v>
      </c>
      <c r="X3" t="s">
        <v>3</v>
      </c>
      <c r="Y3" t="s">
        <v>11</v>
      </c>
      <c r="Z3" t="s">
        <v>12</v>
      </c>
      <c r="AA3" t="s">
        <v>4</v>
      </c>
      <c r="AB3" t="s">
        <v>11</v>
      </c>
      <c r="AC3" t="s">
        <v>12</v>
      </c>
      <c r="AD3" t="s">
        <v>4</v>
      </c>
      <c r="AE3" t="s">
        <v>11</v>
      </c>
      <c r="AF3" t="s">
        <v>12</v>
      </c>
      <c r="AG3" t="s">
        <v>5</v>
      </c>
      <c r="AH3" t="s">
        <v>11</v>
      </c>
      <c r="AI3" t="s">
        <v>12</v>
      </c>
      <c r="AJ3" t="s">
        <v>5</v>
      </c>
      <c r="AK3" t="s">
        <v>11</v>
      </c>
    </row>
    <row r="4" spans="1:37" x14ac:dyDescent="0.15">
      <c r="C4" t="s">
        <v>13</v>
      </c>
      <c r="D4" t="s">
        <v>14</v>
      </c>
      <c r="F4" t="s">
        <v>13</v>
      </c>
      <c r="G4" t="s">
        <v>14</v>
      </c>
      <c r="I4" t="s">
        <v>13</v>
      </c>
      <c r="J4" t="s">
        <v>14</v>
      </c>
      <c r="L4" t="s">
        <v>13</v>
      </c>
      <c r="M4" t="s">
        <v>14</v>
      </c>
      <c r="O4" t="s">
        <v>15</v>
      </c>
      <c r="P4" t="s">
        <v>14</v>
      </c>
      <c r="R4" t="s">
        <v>15</v>
      </c>
      <c r="S4" t="s">
        <v>14</v>
      </c>
      <c r="U4" t="s">
        <v>16</v>
      </c>
      <c r="V4" t="s">
        <v>14</v>
      </c>
      <c r="X4" t="s">
        <v>16</v>
      </c>
      <c r="Y4" t="s">
        <v>14</v>
      </c>
      <c r="AA4" t="s">
        <v>16</v>
      </c>
      <c r="AB4" t="s">
        <v>14</v>
      </c>
      <c r="AD4" t="s">
        <v>16</v>
      </c>
      <c r="AE4" t="s">
        <v>14</v>
      </c>
      <c r="AG4" t="s">
        <v>17</v>
      </c>
      <c r="AH4" t="s">
        <v>14</v>
      </c>
      <c r="AJ4" t="s">
        <v>17</v>
      </c>
      <c r="AK4" t="s">
        <v>14</v>
      </c>
    </row>
    <row r="5" spans="1:37" x14ac:dyDescent="0.15">
      <c r="A5" t="s">
        <v>33</v>
      </c>
      <c r="B5">
        <v>3574</v>
      </c>
      <c r="C5">
        <v>-0.18119099999999999</v>
      </c>
      <c r="D5">
        <v>89.529999000000004</v>
      </c>
      <c r="E5">
        <v>3574</v>
      </c>
      <c r="F5">
        <v>7.2139999999999999E-3</v>
      </c>
      <c r="G5">
        <v>30.309999000000001</v>
      </c>
      <c r="H5">
        <v>3574</v>
      </c>
      <c r="I5">
        <v>-5.2033000000000003E-2</v>
      </c>
      <c r="J5">
        <v>89.620002999999997</v>
      </c>
      <c r="K5">
        <v>3574</v>
      </c>
      <c r="L5">
        <v>3.1000000000000001E-5</v>
      </c>
      <c r="M5">
        <v>0.88</v>
      </c>
      <c r="N5">
        <v>3819</v>
      </c>
      <c r="O5">
        <v>-1.0889999999999999E-3</v>
      </c>
      <c r="P5">
        <v>71.080001999999993</v>
      </c>
      <c r="Q5">
        <v>3808</v>
      </c>
      <c r="R5">
        <v>1.9980000000000002E-3</v>
      </c>
      <c r="S5">
        <v>87.949996999999996</v>
      </c>
      <c r="T5">
        <v>3832</v>
      </c>
      <c r="U5">
        <v>-250.72680700000001</v>
      </c>
      <c r="V5">
        <v>87.940002000000007</v>
      </c>
      <c r="W5">
        <v>3830</v>
      </c>
      <c r="X5">
        <v>30.64555</v>
      </c>
      <c r="Y5">
        <v>31.139999</v>
      </c>
      <c r="Z5">
        <v>3821</v>
      </c>
      <c r="AA5">
        <v>-197.46040300000001</v>
      </c>
      <c r="AB5">
        <v>71.089995999999999</v>
      </c>
      <c r="AC5">
        <v>3826</v>
      </c>
      <c r="AD5">
        <v>145.91499300000001</v>
      </c>
      <c r="AE5">
        <v>90</v>
      </c>
      <c r="AF5">
        <v>3819</v>
      </c>
      <c r="AG5">
        <v>-289.34399400000001</v>
      </c>
      <c r="AH5">
        <v>71.080001999999993</v>
      </c>
      <c r="AI5">
        <v>3804</v>
      </c>
      <c r="AJ5">
        <v>668.24371299999996</v>
      </c>
      <c r="AK5">
        <v>87.959998999999996</v>
      </c>
    </row>
    <row r="6" spans="1:37" x14ac:dyDescent="0.15">
      <c r="A6" t="s">
        <v>34</v>
      </c>
      <c r="B6">
        <v>3575</v>
      </c>
      <c r="C6">
        <v>-0.181364</v>
      </c>
      <c r="D6">
        <v>89.529999000000004</v>
      </c>
      <c r="E6">
        <v>3575</v>
      </c>
      <c r="F6">
        <v>7.2199999999999999E-3</v>
      </c>
      <c r="G6">
        <v>30.309999000000001</v>
      </c>
      <c r="H6">
        <v>3575</v>
      </c>
      <c r="I6">
        <v>-4.0925000000000003E-2</v>
      </c>
      <c r="J6">
        <v>89.800003000000004</v>
      </c>
      <c r="K6">
        <v>3507</v>
      </c>
      <c r="L6">
        <v>2.4000000000000001E-5</v>
      </c>
      <c r="M6">
        <v>0.85</v>
      </c>
      <c r="N6">
        <v>3857</v>
      </c>
      <c r="O6">
        <v>-1.2049999999999999E-3</v>
      </c>
      <c r="P6">
        <v>88.290001000000004</v>
      </c>
      <c r="Q6">
        <v>3837</v>
      </c>
      <c r="R6">
        <v>2.4450000000000001E-3</v>
      </c>
      <c r="S6">
        <v>87.949996999999996</v>
      </c>
      <c r="T6">
        <v>3861</v>
      </c>
      <c r="U6">
        <v>-73.213417000000007</v>
      </c>
      <c r="V6">
        <v>31.34</v>
      </c>
      <c r="W6">
        <v>3861</v>
      </c>
      <c r="X6">
        <v>10.70303</v>
      </c>
      <c r="Y6">
        <v>74.620002999999997</v>
      </c>
      <c r="Z6">
        <v>3849</v>
      </c>
      <c r="AA6">
        <v>-166.92219499999999</v>
      </c>
      <c r="AB6">
        <v>89.050003000000004</v>
      </c>
      <c r="AC6">
        <v>3854</v>
      </c>
      <c r="AD6">
        <v>213.66890000000001</v>
      </c>
      <c r="AE6">
        <v>89.300003000000004</v>
      </c>
      <c r="AF6">
        <v>3846</v>
      </c>
      <c r="AG6">
        <v>-341.34170499999999</v>
      </c>
      <c r="AH6">
        <v>87.959998999999996</v>
      </c>
      <c r="AI6">
        <v>3833</v>
      </c>
      <c r="AJ6">
        <v>1046.0610349999999</v>
      </c>
      <c r="AK6">
        <v>87.949996999999996</v>
      </c>
    </row>
    <row r="7" spans="1:37" x14ac:dyDescent="0.15">
      <c r="A7" t="s">
        <v>35</v>
      </c>
      <c r="B7">
        <v>3576</v>
      </c>
      <c r="C7">
        <v>-0.181593</v>
      </c>
      <c r="D7">
        <v>89.529999000000004</v>
      </c>
      <c r="E7">
        <v>3576</v>
      </c>
      <c r="F7">
        <v>7.2249999999999997E-3</v>
      </c>
      <c r="G7">
        <v>30.309999000000001</v>
      </c>
      <c r="H7">
        <v>3537</v>
      </c>
      <c r="I7">
        <v>-2.9329000000000001E-2</v>
      </c>
      <c r="J7">
        <v>90</v>
      </c>
      <c r="K7">
        <v>3576</v>
      </c>
      <c r="L7">
        <v>1.2E-5</v>
      </c>
      <c r="M7">
        <v>0.83</v>
      </c>
      <c r="N7">
        <v>3885</v>
      </c>
      <c r="O7">
        <v>-1.1050000000000001E-3</v>
      </c>
      <c r="P7">
        <v>87.970000999999996</v>
      </c>
      <c r="Q7">
        <v>3866</v>
      </c>
      <c r="R7">
        <v>1.47E-3</v>
      </c>
      <c r="S7">
        <v>87.93</v>
      </c>
      <c r="T7">
        <v>3890</v>
      </c>
      <c r="U7">
        <v>-23.039721</v>
      </c>
      <c r="V7">
        <v>30.35</v>
      </c>
      <c r="W7">
        <v>3889</v>
      </c>
      <c r="X7">
        <v>285.80398600000001</v>
      </c>
      <c r="Y7">
        <v>87.949996999999996</v>
      </c>
      <c r="Z7">
        <v>3877</v>
      </c>
      <c r="AA7">
        <v>-116.32849899999999</v>
      </c>
      <c r="AB7">
        <v>87.830001999999993</v>
      </c>
      <c r="AC7">
        <v>3870</v>
      </c>
      <c r="AD7">
        <v>206.43049600000001</v>
      </c>
      <c r="AE7">
        <v>87.93</v>
      </c>
      <c r="AF7">
        <v>3885</v>
      </c>
      <c r="AG7">
        <v>-265.45471199999997</v>
      </c>
      <c r="AH7">
        <v>87.970000999999996</v>
      </c>
      <c r="AI7">
        <v>3862</v>
      </c>
      <c r="AJ7">
        <v>863.855774</v>
      </c>
      <c r="AK7">
        <v>87.940002000000007</v>
      </c>
    </row>
    <row r="8" spans="1:37" x14ac:dyDescent="0.15">
      <c r="A8" t="s">
        <v>36</v>
      </c>
      <c r="B8">
        <v>3577</v>
      </c>
      <c r="C8">
        <v>-0.18168699999999999</v>
      </c>
      <c r="D8">
        <v>89.529999000000004</v>
      </c>
      <c r="E8">
        <v>3577</v>
      </c>
      <c r="F8">
        <v>7.2259999999999998E-3</v>
      </c>
      <c r="G8">
        <v>30.309999000000001</v>
      </c>
      <c r="H8">
        <v>3557</v>
      </c>
      <c r="I8">
        <v>-5.4849000000000002E-2</v>
      </c>
      <c r="J8">
        <v>89.610000999999997</v>
      </c>
      <c r="K8">
        <v>3557</v>
      </c>
      <c r="L8">
        <v>3.6999999999999998E-5</v>
      </c>
      <c r="M8">
        <v>0.98</v>
      </c>
      <c r="N8">
        <v>3893</v>
      </c>
      <c r="O8">
        <v>-9.3300000000000002E-4</v>
      </c>
      <c r="P8">
        <v>87.970000999999996</v>
      </c>
      <c r="Q8">
        <v>3904</v>
      </c>
      <c r="R8">
        <v>4.3420000000000004E-3</v>
      </c>
      <c r="S8">
        <v>87.959998999999996</v>
      </c>
      <c r="T8">
        <v>3905</v>
      </c>
      <c r="U8">
        <v>-453.84491000000003</v>
      </c>
      <c r="V8">
        <v>88.809997999999993</v>
      </c>
      <c r="W8">
        <v>3899</v>
      </c>
      <c r="X8">
        <v>10.263629999999999</v>
      </c>
      <c r="Y8">
        <v>31.18</v>
      </c>
      <c r="Z8">
        <v>3904</v>
      </c>
      <c r="AA8">
        <v>-282.06350700000002</v>
      </c>
      <c r="AB8">
        <v>87.940002000000007</v>
      </c>
      <c r="AC8">
        <v>3898</v>
      </c>
      <c r="AD8">
        <v>30.216999000000001</v>
      </c>
      <c r="AE8">
        <v>31.139999</v>
      </c>
      <c r="AF8">
        <v>3893</v>
      </c>
      <c r="AG8">
        <v>-619.74798599999997</v>
      </c>
      <c r="AH8">
        <v>87.970000999999996</v>
      </c>
      <c r="AI8">
        <v>3904</v>
      </c>
      <c r="AJ8">
        <v>828.09991500000001</v>
      </c>
      <c r="AK8">
        <v>87.949996999999996</v>
      </c>
    </row>
  </sheetData>
  <phoneticPr fontId="18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O34"/>
  <sheetViews>
    <sheetView tabSelected="1" workbookViewId="0">
      <selection activeCell="I40" sqref="I40"/>
    </sheetView>
  </sheetViews>
  <sheetFormatPr defaultRowHeight="12" x14ac:dyDescent="0.15"/>
  <cols>
    <col min="2" max="2" width="9.140625" style="1"/>
    <col min="3" max="3" width="5.7109375" customWidth="1"/>
    <col min="4" max="4" width="9.7109375" customWidth="1"/>
    <col min="5" max="5" width="7.7109375" bestFit="1" customWidth="1"/>
    <col min="6" max="6" width="5.7109375" customWidth="1"/>
    <col min="7" max="7" width="9.7109375" customWidth="1"/>
    <col min="8" max="8" width="6.7109375" customWidth="1"/>
    <col min="9" max="9" width="5.7109375" customWidth="1"/>
    <col min="10" max="10" width="8.7109375" customWidth="1"/>
    <col min="11" max="11" width="6.7109375" customWidth="1"/>
    <col min="12" max="12" width="5.7109375" customWidth="1"/>
    <col min="13" max="13" width="8.7109375" customWidth="1"/>
    <col min="14" max="14" width="6.7109375" customWidth="1"/>
  </cols>
  <sheetData>
    <row r="3" spans="2:14" x14ac:dyDescent="0.15">
      <c r="B3" s="4"/>
      <c r="C3" s="18" t="str">
        <f>minmax!B1</f>
        <v>水平変位</v>
      </c>
      <c r="D3" s="18"/>
      <c r="E3" s="18"/>
      <c r="F3" s="18"/>
      <c r="G3" s="18"/>
      <c r="H3" s="18"/>
      <c r="I3" s="18" t="str">
        <f>minmax!H1</f>
        <v>鉛直変位</v>
      </c>
      <c r="J3" s="18"/>
      <c r="K3" s="18"/>
      <c r="L3" s="18"/>
      <c r="M3" s="18"/>
      <c r="N3" s="18"/>
    </row>
    <row r="4" spans="2:14" s="1" customFormat="1" x14ac:dyDescent="0.15">
      <c r="B4" s="5"/>
      <c r="C4" s="18" t="str">
        <f>minmax!B2</f>
        <v>最小値</v>
      </c>
      <c r="D4" s="18"/>
      <c r="E4" s="18"/>
      <c r="F4" s="18" t="str">
        <f>minmax!E2</f>
        <v>最大値</v>
      </c>
      <c r="G4" s="18"/>
      <c r="H4" s="18"/>
      <c r="I4" s="18" t="str">
        <f>minmax!H2</f>
        <v>最小値</v>
      </c>
      <c r="J4" s="18"/>
      <c r="K4" s="18"/>
      <c r="L4" s="18" t="str">
        <f>minmax!K2</f>
        <v>最大値</v>
      </c>
      <c r="M4" s="18"/>
      <c r="N4" s="18"/>
    </row>
    <row r="5" spans="2:14" s="1" customFormat="1" x14ac:dyDescent="0.15">
      <c r="B5" s="5" t="str">
        <f>minmax!A3</f>
        <v>名称</v>
      </c>
      <c r="C5" s="19" t="str">
        <f>minmax!B3</f>
        <v>節点番号</v>
      </c>
      <c r="D5" s="4" t="str">
        <f>minmax!C3</f>
        <v>変位</v>
      </c>
      <c r="E5" s="4" t="str">
        <f>minmax!D3</f>
        <v>時刻</v>
      </c>
      <c r="F5" s="20" t="str">
        <f>minmax!E3</f>
        <v>節点番号</v>
      </c>
      <c r="G5" s="4" t="str">
        <f>minmax!F3</f>
        <v>変位</v>
      </c>
      <c r="H5" s="4" t="str">
        <f>minmax!G3</f>
        <v>時刻</v>
      </c>
      <c r="I5" s="20" t="str">
        <f>minmax!H3</f>
        <v>節点番号</v>
      </c>
      <c r="J5" s="4" t="str">
        <f>minmax!I3</f>
        <v>変位</v>
      </c>
      <c r="K5" s="4" t="str">
        <f>minmax!J3</f>
        <v>時刻</v>
      </c>
      <c r="L5" s="20" t="str">
        <f>minmax!K3</f>
        <v>節点番号</v>
      </c>
      <c r="M5" s="4" t="str">
        <f>minmax!L3</f>
        <v>変位</v>
      </c>
      <c r="N5" s="4" t="str">
        <f>minmax!M3</f>
        <v>時刻</v>
      </c>
    </row>
    <row r="6" spans="2:14" s="1" customFormat="1" x14ac:dyDescent="0.15">
      <c r="B6" s="6"/>
      <c r="C6" s="19"/>
      <c r="D6" s="6" t="str">
        <f>minmax!C4</f>
        <v>(m)</v>
      </c>
      <c r="E6" s="6" t="str">
        <f>minmax!D4</f>
        <v>(s)</v>
      </c>
      <c r="F6" s="21"/>
      <c r="G6" s="6" t="str">
        <f>minmax!F4</f>
        <v>(m)</v>
      </c>
      <c r="H6" s="6" t="str">
        <f>minmax!G4</f>
        <v>(s)</v>
      </c>
      <c r="I6" s="21"/>
      <c r="J6" s="6" t="str">
        <f>minmax!I4</f>
        <v>(m)</v>
      </c>
      <c r="K6" s="6" t="str">
        <f>minmax!J4</f>
        <v>(s)</v>
      </c>
      <c r="L6" s="21"/>
      <c r="M6" s="6" t="str">
        <f>minmax!L4</f>
        <v>(m)</v>
      </c>
      <c r="N6" s="6" t="str">
        <f>minmax!M4</f>
        <v>(s)</v>
      </c>
    </row>
    <row r="7" spans="2:14" x14ac:dyDescent="0.15">
      <c r="B7" s="2" t="str">
        <f>TRIM(minmax!A5)</f>
        <v>海側杭</v>
      </c>
      <c r="C7" s="3">
        <f>minmax!B5</f>
        <v>3574</v>
      </c>
      <c r="D7" s="7">
        <f>minmax!C5</f>
        <v>-0.18119099999999999</v>
      </c>
      <c r="E7" s="8">
        <f>minmax!D5</f>
        <v>89.529999000000004</v>
      </c>
      <c r="F7" s="3">
        <f>minmax!E5</f>
        <v>3574</v>
      </c>
      <c r="G7" s="7">
        <f>minmax!F5</f>
        <v>7.2139999999999999E-3</v>
      </c>
      <c r="H7" s="8">
        <f>minmax!G5</f>
        <v>30.309999000000001</v>
      </c>
      <c r="I7" s="3">
        <f>minmax!H5</f>
        <v>3574</v>
      </c>
      <c r="J7" s="7">
        <f>minmax!I5</f>
        <v>-5.2033000000000003E-2</v>
      </c>
      <c r="K7" s="8">
        <f>minmax!J5</f>
        <v>89.620002999999997</v>
      </c>
      <c r="L7" s="3">
        <f>minmax!K5</f>
        <v>3574</v>
      </c>
      <c r="M7" s="7">
        <f>minmax!L5</f>
        <v>3.1000000000000001E-5</v>
      </c>
      <c r="N7" s="8">
        <f>minmax!M5</f>
        <v>0.88</v>
      </c>
    </row>
    <row r="8" spans="2:14" x14ac:dyDescent="0.15">
      <c r="B8" s="2" t="str">
        <f>TRIM(minmax!A6)</f>
        <v>中間杭</v>
      </c>
      <c r="C8" s="3">
        <f>minmax!B6</f>
        <v>3575</v>
      </c>
      <c r="D8" s="7">
        <f>minmax!C6</f>
        <v>-0.181364</v>
      </c>
      <c r="E8" s="8">
        <f>minmax!D6</f>
        <v>89.529999000000004</v>
      </c>
      <c r="F8" s="3">
        <f>minmax!E6</f>
        <v>3575</v>
      </c>
      <c r="G8" s="7">
        <f>minmax!F6</f>
        <v>7.2199999999999999E-3</v>
      </c>
      <c r="H8" s="8">
        <f>minmax!G6</f>
        <v>30.309999000000001</v>
      </c>
      <c r="I8" s="3">
        <f>minmax!H6</f>
        <v>3575</v>
      </c>
      <c r="J8" s="7">
        <f>minmax!I6</f>
        <v>-4.0925000000000003E-2</v>
      </c>
      <c r="K8" s="8">
        <f>minmax!J6</f>
        <v>89.800003000000004</v>
      </c>
      <c r="L8" s="3">
        <f>minmax!K6</f>
        <v>3507</v>
      </c>
      <c r="M8" s="7">
        <f>minmax!L6</f>
        <v>2.4000000000000001E-5</v>
      </c>
      <c r="N8" s="8">
        <f>minmax!M6</f>
        <v>0.85</v>
      </c>
    </row>
    <row r="9" spans="2:14" x14ac:dyDescent="0.15">
      <c r="B9" s="15" t="str">
        <f>TRIM(minmax!A7)</f>
        <v>陸側杭</v>
      </c>
      <c r="C9" s="3">
        <f>minmax!B7</f>
        <v>3576</v>
      </c>
      <c r="D9" s="7">
        <f>minmax!C7</f>
        <v>-0.181593</v>
      </c>
      <c r="E9" s="8">
        <f>minmax!D7</f>
        <v>89.529999000000004</v>
      </c>
      <c r="F9" s="3">
        <f>minmax!E7</f>
        <v>3576</v>
      </c>
      <c r="G9" s="7">
        <f>minmax!F7</f>
        <v>7.2249999999999997E-3</v>
      </c>
      <c r="H9" s="8">
        <f>minmax!G7</f>
        <v>30.309999000000001</v>
      </c>
      <c r="I9" s="3">
        <f>minmax!H7</f>
        <v>3537</v>
      </c>
      <c r="J9" s="7">
        <f>minmax!I7</f>
        <v>-2.9329000000000001E-2</v>
      </c>
      <c r="K9" s="8">
        <f>minmax!J7</f>
        <v>90</v>
      </c>
      <c r="L9" s="3">
        <f>minmax!K7</f>
        <v>3576</v>
      </c>
      <c r="M9" s="7">
        <f>minmax!L7</f>
        <v>1.2E-5</v>
      </c>
      <c r="N9" s="8">
        <f>minmax!M7</f>
        <v>0.83</v>
      </c>
    </row>
    <row r="10" spans="2:14" x14ac:dyDescent="0.15">
      <c r="B10" s="17" t="str">
        <f>TRIM(minmax!A8)</f>
        <v>床版</v>
      </c>
      <c r="C10" s="3">
        <f>minmax!B8</f>
        <v>3577</v>
      </c>
      <c r="D10" s="7">
        <f>minmax!C8</f>
        <v>-0.18168699999999999</v>
      </c>
      <c r="E10" s="8">
        <f>minmax!D8</f>
        <v>89.529999000000004</v>
      </c>
      <c r="F10" s="3">
        <f>minmax!E8</f>
        <v>3577</v>
      </c>
      <c r="G10" s="7">
        <f>minmax!F8</f>
        <v>7.2259999999999998E-3</v>
      </c>
      <c r="H10" s="8">
        <f>minmax!G8</f>
        <v>30.309999000000001</v>
      </c>
      <c r="I10" s="3">
        <f>minmax!H8</f>
        <v>3557</v>
      </c>
      <c r="J10" s="7">
        <f>minmax!I8</f>
        <v>-5.4849000000000002E-2</v>
      </c>
      <c r="K10" s="8">
        <f>minmax!J8</f>
        <v>89.610000999999997</v>
      </c>
      <c r="L10" s="3">
        <f>minmax!K8</f>
        <v>3557</v>
      </c>
      <c r="M10" s="7">
        <f>minmax!L8</f>
        <v>3.6999999999999998E-5</v>
      </c>
      <c r="N10" s="8">
        <f>minmax!M8</f>
        <v>0.98</v>
      </c>
    </row>
    <row r="11" spans="2:14" x14ac:dyDescent="0.15">
      <c r="B11" s="2" t="s">
        <v>19</v>
      </c>
      <c r="C11" s="3"/>
      <c r="D11" s="7">
        <f>MIN(D7:D10)</f>
        <v>-0.18168699999999999</v>
      </c>
      <c r="E11" s="8">
        <f>VLOOKUP(D11,$D$7:$E$10,2,FALSE)</f>
        <v>89.529999000000004</v>
      </c>
      <c r="F11" s="3"/>
      <c r="G11" s="7">
        <f>MAX(G7:G10)</f>
        <v>7.2259999999999998E-3</v>
      </c>
      <c r="H11" s="8">
        <f>VLOOKUP(G11,$G$7:$H$10,2,FALSE)</f>
        <v>30.309999000000001</v>
      </c>
      <c r="I11" s="3"/>
      <c r="J11" s="7">
        <f>MIN(J7:J10)</f>
        <v>-5.4849000000000002E-2</v>
      </c>
      <c r="K11" s="8">
        <f>VLOOKUP(J11,$J$7:$K$10,2,FALSE)</f>
        <v>89.610000999999997</v>
      </c>
      <c r="L11" s="3"/>
      <c r="M11" s="7">
        <f>MAX(M7:M10)</f>
        <v>3.6999999999999998E-5</v>
      </c>
      <c r="N11" s="8">
        <f>VLOOKUP(M11,$M$7:$N$10,2,FALSE)</f>
        <v>0.98</v>
      </c>
    </row>
    <row r="12" spans="2:14" x14ac:dyDescent="0.15">
      <c r="B12" s="11" t="s">
        <v>18</v>
      </c>
      <c r="C12" s="3"/>
      <c r="D12" s="7"/>
      <c r="E12" s="8"/>
      <c r="F12" s="3"/>
      <c r="G12" s="7">
        <f>IF(ABS(D11)&gt;G11,D11,G11)</f>
        <v>-0.18168699999999999</v>
      </c>
      <c r="H12" s="14">
        <f>IF(ABS(D11)&gt;G11,E11,H11)</f>
        <v>89.529999000000004</v>
      </c>
      <c r="I12" s="3"/>
      <c r="J12" s="7"/>
      <c r="K12" s="8"/>
      <c r="L12" s="3"/>
      <c r="M12" s="7">
        <f>IF(ABS(J11)&gt;M11,J11,M11)</f>
        <v>-5.4849000000000002E-2</v>
      </c>
      <c r="N12" s="14">
        <f>IF(ABS(J11)&gt;M11,K11,N11)</f>
        <v>89.610000999999997</v>
      </c>
    </row>
    <row r="13" spans="2:14" x14ac:dyDescent="0.15">
      <c r="B13" s="4"/>
      <c r="C13" s="18" t="str">
        <f>minmax!N1</f>
        <v>曲率</v>
      </c>
      <c r="D13" s="18"/>
      <c r="E13" s="18"/>
      <c r="F13" s="18"/>
      <c r="G13" s="18"/>
      <c r="H13" s="18"/>
      <c r="I13" s="18" t="str">
        <f>minmax!T1</f>
        <v>軸力</v>
      </c>
      <c r="J13" s="18"/>
      <c r="K13" s="18"/>
      <c r="L13" s="18"/>
      <c r="M13" s="18"/>
      <c r="N13" s="18"/>
    </row>
    <row r="14" spans="2:14" s="1" customFormat="1" x14ac:dyDescent="0.15">
      <c r="B14" s="5"/>
      <c r="C14" s="18" t="str">
        <f>minmax!N2</f>
        <v>最小値</v>
      </c>
      <c r="D14" s="18"/>
      <c r="E14" s="18"/>
      <c r="F14" s="18" t="str">
        <f>minmax!Q2</f>
        <v>最大値</v>
      </c>
      <c r="G14" s="18"/>
      <c r="H14" s="18"/>
      <c r="I14" s="18" t="str">
        <f>minmax!T2</f>
        <v>最小値</v>
      </c>
      <c r="J14" s="18"/>
      <c r="K14" s="18"/>
      <c r="L14" s="18" t="str">
        <f>minmax!W2</f>
        <v>最大値</v>
      </c>
      <c r="M14" s="18"/>
      <c r="N14" s="18"/>
    </row>
    <row r="15" spans="2:14" s="1" customFormat="1" x14ac:dyDescent="0.15">
      <c r="B15" s="5" t="str">
        <f>B5</f>
        <v>名称</v>
      </c>
      <c r="C15" s="19" t="str">
        <f>minmax!N3</f>
        <v>要素番号</v>
      </c>
      <c r="D15" s="4" t="str">
        <f>minmax!O3</f>
        <v>曲率</v>
      </c>
      <c r="E15" s="4" t="str">
        <f>minmax!P3</f>
        <v>時刻</v>
      </c>
      <c r="F15" s="20" t="str">
        <f>minmax!Q3</f>
        <v>要素番号</v>
      </c>
      <c r="G15" s="4" t="str">
        <f>minmax!R3</f>
        <v>曲率</v>
      </c>
      <c r="H15" s="4" t="str">
        <f>minmax!S3</f>
        <v>時刻</v>
      </c>
      <c r="I15" s="20" t="str">
        <f>minmax!T3</f>
        <v>要素番号</v>
      </c>
      <c r="J15" s="4" t="str">
        <f>minmax!U3</f>
        <v>軸力</v>
      </c>
      <c r="K15" s="4" t="str">
        <f>minmax!V3</f>
        <v>時刻</v>
      </c>
      <c r="L15" s="20" t="str">
        <f>minmax!W3</f>
        <v>要素番号</v>
      </c>
      <c r="M15" s="4" t="str">
        <f>minmax!X3</f>
        <v>軸力</v>
      </c>
      <c r="N15" s="4" t="str">
        <f>minmax!Y3</f>
        <v>時刻</v>
      </c>
    </row>
    <row r="16" spans="2:14" s="1" customFormat="1" x14ac:dyDescent="0.15">
      <c r="B16" s="6"/>
      <c r="C16" s="19"/>
      <c r="D16" s="6" t="str">
        <f>minmax!O4</f>
        <v>(1/m)</v>
      </c>
      <c r="E16" s="6" t="str">
        <f>minmax!P4</f>
        <v>(s)</v>
      </c>
      <c r="F16" s="21"/>
      <c r="G16" s="6" t="str">
        <f>minmax!R4</f>
        <v>(1/m)</v>
      </c>
      <c r="H16" s="6" t="str">
        <f>minmax!S4</f>
        <v>(s)</v>
      </c>
      <c r="I16" s="21"/>
      <c r="J16" s="6" t="str">
        <f>minmax!U4</f>
        <v>(kN/m)</v>
      </c>
      <c r="K16" s="6" t="str">
        <f>minmax!V4</f>
        <v>(s)</v>
      </c>
      <c r="L16" s="21"/>
      <c r="M16" s="6" t="str">
        <f>minmax!X4</f>
        <v>(kN/m)</v>
      </c>
      <c r="N16" s="6" t="str">
        <f>minmax!Y4</f>
        <v>(s)</v>
      </c>
    </row>
    <row r="17" spans="2:15" x14ac:dyDescent="0.15">
      <c r="B17" s="2" t="str">
        <f>B7</f>
        <v>海側杭</v>
      </c>
      <c r="C17" s="3">
        <f>minmax!N5</f>
        <v>3819</v>
      </c>
      <c r="D17" s="16">
        <f>minmax!O5</f>
        <v>-1.0889999999999999E-3</v>
      </c>
      <c r="E17" s="8">
        <f>minmax!P5</f>
        <v>71.080001999999993</v>
      </c>
      <c r="F17" s="3">
        <f>minmax!Q5</f>
        <v>3808</v>
      </c>
      <c r="G17" s="16">
        <f>minmax!R5</f>
        <v>1.9980000000000002E-3</v>
      </c>
      <c r="H17" s="8">
        <f>minmax!S5</f>
        <v>87.949996999999996</v>
      </c>
      <c r="I17" s="3">
        <f>minmax!T5</f>
        <v>3832</v>
      </c>
      <c r="J17" s="8">
        <f>minmax!U5</f>
        <v>-250.72680700000001</v>
      </c>
      <c r="K17" s="8">
        <f>minmax!V5</f>
        <v>87.940002000000007</v>
      </c>
      <c r="L17" s="3">
        <f>minmax!W5</f>
        <v>3830</v>
      </c>
      <c r="M17" s="8">
        <f>minmax!X5</f>
        <v>30.64555</v>
      </c>
      <c r="N17" s="8">
        <f>minmax!Y5</f>
        <v>31.139999</v>
      </c>
    </row>
    <row r="18" spans="2:15" x14ac:dyDescent="0.15">
      <c r="B18" s="2" t="str">
        <f>B8</f>
        <v>中間杭</v>
      </c>
      <c r="C18" s="3">
        <f>minmax!N6</f>
        <v>3857</v>
      </c>
      <c r="D18" s="16">
        <f>minmax!O6</f>
        <v>-1.2049999999999999E-3</v>
      </c>
      <c r="E18" s="8">
        <f>minmax!P6</f>
        <v>88.290001000000004</v>
      </c>
      <c r="F18" s="3">
        <f>minmax!Q6</f>
        <v>3837</v>
      </c>
      <c r="G18" s="16">
        <f>minmax!R6</f>
        <v>2.4450000000000001E-3</v>
      </c>
      <c r="H18" s="8">
        <f>minmax!S6</f>
        <v>87.949996999999996</v>
      </c>
      <c r="I18" s="3">
        <f>minmax!T6</f>
        <v>3861</v>
      </c>
      <c r="J18" s="8">
        <f>minmax!U6</f>
        <v>-73.213417000000007</v>
      </c>
      <c r="K18" s="8">
        <f>minmax!V6</f>
        <v>31.34</v>
      </c>
      <c r="L18" s="3">
        <f>minmax!W6</f>
        <v>3861</v>
      </c>
      <c r="M18" s="8">
        <f>minmax!X6</f>
        <v>10.70303</v>
      </c>
      <c r="N18" s="8">
        <f>minmax!Y6</f>
        <v>74.620002999999997</v>
      </c>
    </row>
    <row r="19" spans="2:15" x14ac:dyDescent="0.15">
      <c r="B19" s="2" t="str">
        <f>B9</f>
        <v>陸側杭</v>
      </c>
      <c r="C19" s="3">
        <f>minmax!N7</f>
        <v>3885</v>
      </c>
      <c r="D19" s="16">
        <f>minmax!O7</f>
        <v>-1.1050000000000001E-3</v>
      </c>
      <c r="E19" s="8">
        <f>minmax!P7</f>
        <v>87.970000999999996</v>
      </c>
      <c r="F19" s="3">
        <f>minmax!Q7</f>
        <v>3866</v>
      </c>
      <c r="G19" s="16">
        <f>minmax!R7</f>
        <v>1.47E-3</v>
      </c>
      <c r="H19" s="8">
        <f>minmax!S7</f>
        <v>87.93</v>
      </c>
      <c r="I19" s="3">
        <f>minmax!T7</f>
        <v>3890</v>
      </c>
      <c r="J19" s="8">
        <f>minmax!U7</f>
        <v>-23.039721</v>
      </c>
      <c r="K19" s="8">
        <f>minmax!V7</f>
        <v>30.35</v>
      </c>
      <c r="L19" s="3">
        <f>minmax!W7</f>
        <v>3889</v>
      </c>
      <c r="M19" s="8">
        <f>minmax!X7</f>
        <v>285.80398600000001</v>
      </c>
      <c r="N19" s="8">
        <f>minmax!Y7</f>
        <v>87.949996999999996</v>
      </c>
    </row>
    <row r="20" spans="2:15" x14ac:dyDescent="0.15">
      <c r="B20" s="17" t="str">
        <f>B10</f>
        <v>床版</v>
      </c>
      <c r="C20" s="3">
        <f>minmax!N8</f>
        <v>3893</v>
      </c>
      <c r="D20" s="16">
        <f>minmax!O8</f>
        <v>-9.3300000000000002E-4</v>
      </c>
      <c r="E20" s="8">
        <f>minmax!P8</f>
        <v>87.970000999999996</v>
      </c>
      <c r="F20" s="3">
        <f>minmax!Q8</f>
        <v>3904</v>
      </c>
      <c r="G20" s="16">
        <f>minmax!R8</f>
        <v>4.3420000000000004E-3</v>
      </c>
      <c r="H20" s="8">
        <f>minmax!S8</f>
        <v>87.959998999999996</v>
      </c>
      <c r="I20" s="3">
        <f>minmax!T8</f>
        <v>3905</v>
      </c>
      <c r="J20" s="8">
        <f>minmax!U8</f>
        <v>-453.84491000000003</v>
      </c>
      <c r="K20" s="8">
        <f>minmax!V8</f>
        <v>88.809997999999993</v>
      </c>
      <c r="L20" s="3">
        <f>minmax!W8</f>
        <v>3899</v>
      </c>
      <c r="M20" s="8">
        <f>minmax!X8</f>
        <v>10.263629999999999</v>
      </c>
      <c r="N20" s="8">
        <f>minmax!Y8</f>
        <v>31.18</v>
      </c>
    </row>
    <row r="21" spans="2:15" x14ac:dyDescent="0.15">
      <c r="B21" s="2" t="s">
        <v>19</v>
      </c>
      <c r="C21" s="3"/>
      <c r="D21" s="16">
        <f>MIN(D17:D20)</f>
        <v>-1.2049999999999999E-3</v>
      </c>
      <c r="E21" s="8">
        <f>VLOOKUP(D21,$D$17:$E$20,2,FALSE)</f>
        <v>88.290001000000004</v>
      </c>
      <c r="F21" s="3"/>
      <c r="G21" s="16">
        <f>MAX(G17:G20)</f>
        <v>4.3420000000000004E-3</v>
      </c>
      <c r="H21" s="8">
        <f>VLOOKUP(G21,$G$17:$H$20,2,FALSE)</f>
        <v>87.959998999999996</v>
      </c>
      <c r="I21" s="3"/>
      <c r="J21" s="8">
        <f>MIN(J17:J20)</f>
        <v>-453.84491000000003</v>
      </c>
      <c r="K21" s="8">
        <f>VLOOKUP(J21,$J$17:$K$20,2,FALSE)</f>
        <v>88.809997999999993</v>
      </c>
      <c r="L21" s="3"/>
      <c r="M21" s="8">
        <f>MAX(M17:M20)</f>
        <v>285.80398600000001</v>
      </c>
      <c r="N21" s="8">
        <f>VLOOKUP(M21,$M$17:$N$20,2,FALSE)</f>
        <v>87.949996999999996</v>
      </c>
    </row>
    <row r="22" spans="2:15" x14ac:dyDescent="0.15">
      <c r="B22" s="11" t="s">
        <v>18</v>
      </c>
      <c r="C22" s="3"/>
      <c r="D22" s="9"/>
      <c r="E22" s="8"/>
      <c r="F22" s="3"/>
      <c r="G22" s="16">
        <f>IF(ABS(D21)&gt;G21,D21,G21)</f>
        <v>4.3420000000000004E-3</v>
      </c>
      <c r="H22" s="12">
        <f>IF(ABS(D21)&gt;G21,E21,H21)</f>
        <v>87.959998999999996</v>
      </c>
      <c r="I22" s="3"/>
      <c r="J22" s="8"/>
      <c r="K22" s="8"/>
      <c r="L22" s="3"/>
      <c r="M22" s="8">
        <f>IF(ABS(J21)&gt;M21,J21,M21)</f>
        <v>-453.84491000000003</v>
      </c>
      <c r="N22" s="8">
        <f>IF(ABS(J21)&gt;M21,K21,N21)</f>
        <v>88.809997999999993</v>
      </c>
      <c r="O22" s="10"/>
    </row>
    <row r="23" spans="2:15" x14ac:dyDescent="0.15">
      <c r="B23" s="4"/>
      <c r="C23" s="18" t="str">
        <f>minmax!Z1</f>
        <v>せん断力</v>
      </c>
      <c r="D23" s="18"/>
      <c r="E23" s="18"/>
      <c r="F23" s="18"/>
      <c r="G23" s="18"/>
      <c r="H23" s="18"/>
      <c r="I23" s="18" t="str">
        <f>minmax!AF1</f>
        <v>ﾓｰﾒﾝﾄ</v>
      </c>
      <c r="J23" s="18"/>
      <c r="K23" s="18"/>
      <c r="L23" s="18"/>
      <c r="M23" s="18"/>
      <c r="N23" s="18"/>
    </row>
    <row r="24" spans="2:15" s="1" customFormat="1" x14ac:dyDescent="0.15">
      <c r="B24" s="5"/>
      <c r="C24" s="18" t="str">
        <f>minmax!Z2</f>
        <v>最小値</v>
      </c>
      <c r="D24" s="18"/>
      <c r="E24" s="18"/>
      <c r="F24" s="18" t="str">
        <f>minmax!AC2</f>
        <v>最大値</v>
      </c>
      <c r="G24" s="18"/>
      <c r="H24" s="18"/>
      <c r="I24" s="18" t="str">
        <f>minmax!AF2</f>
        <v>最小値</v>
      </c>
      <c r="J24" s="18"/>
      <c r="K24" s="18"/>
      <c r="L24" s="18" t="str">
        <f>minmax!AI2</f>
        <v>最大値</v>
      </c>
      <c r="M24" s="18"/>
      <c r="N24" s="18"/>
    </row>
    <row r="25" spans="2:15" s="1" customFormat="1" x14ac:dyDescent="0.15">
      <c r="B25" s="5" t="str">
        <f>B15</f>
        <v>名称</v>
      </c>
      <c r="C25" s="19" t="str">
        <f>minmax!Z3</f>
        <v>要素番号</v>
      </c>
      <c r="D25" s="4" t="str">
        <f>minmax!AA3</f>
        <v>せん断力</v>
      </c>
      <c r="E25" s="4" t="str">
        <f>minmax!AB3</f>
        <v>時刻</v>
      </c>
      <c r="F25" s="20" t="str">
        <f>minmax!AC3</f>
        <v>要素番号</v>
      </c>
      <c r="G25" s="4" t="str">
        <f>minmax!AD3</f>
        <v>せん断力</v>
      </c>
      <c r="H25" s="4" t="str">
        <f>minmax!AE3</f>
        <v>時刻</v>
      </c>
      <c r="I25" s="20" t="str">
        <f>minmax!AF3</f>
        <v>要素番号</v>
      </c>
      <c r="J25" s="4" t="str">
        <f>minmax!AG3</f>
        <v>ﾓｰﾒﾝﾄ</v>
      </c>
      <c r="K25" s="4" t="str">
        <f>minmax!AH3</f>
        <v>時刻</v>
      </c>
      <c r="L25" s="20" t="str">
        <f>minmax!AI3</f>
        <v>要素番号</v>
      </c>
      <c r="M25" s="4" t="str">
        <f>minmax!AJ3</f>
        <v>ﾓｰﾒﾝﾄ</v>
      </c>
      <c r="N25" s="4" t="str">
        <f>minmax!AK3</f>
        <v>時刻</v>
      </c>
    </row>
    <row r="26" spans="2:15" s="1" customFormat="1" x14ac:dyDescent="0.15">
      <c r="B26" s="6"/>
      <c r="C26" s="19"/>
      <c r="D26" s="6" t="str">
        <f>minmax!AA4</f>
        <v>(kN/m)</v>
      </c>
      <c r="E26" s="6" t="str">
        <f>minmax!AB4</f>
        <v>(s)</v>
      </c>
      <c r="F26" s="21"/>
      <c r="G26" s="6" t="str">
        <f>minmax!AD4</f>
        <v>(kN/m)</v>
      </c>
      <c r="H26" s="6" t="str">
        <f>minmax!AE4</f>
        <v>(s)</v>
      </c>
      <c r="I26" s="21"/>
      <c r="J26" s="6" t="str">
        <f>minmax!AG4</f>
        <v>(kNm/m)</v>
      </c>
      <c r="K26" s="6" t="str">
        <f>minmax!AH4</f>
        <v>(s)</v>
      </c>
      <c r="L26" s="21"/>
      <c r="M26" s="6" t="str">
        <f>minmax!AJ4</f>
        <v>(kNm/m)</v>
      </c>
      <c r="N26" s="6" t="str">
        <f>minmax!AK4</f>
        <v>(s)</v>
      </c>
    </row>
    <row r="27" spans="2:15" x14ac:dyDescent="0.15">
      <c r="B27" s="2" t="str">
        <f>B17</f>
        <v>海側杭</v>
      </c>
      <c r="C27" s="3">
        <f>minmax!Z5</f>
        <v>3821</v>
      </c>
      <c r="D27" s="8">
        <f>minmax!AA5</f>
        <v>-197.46040300000001</v>
      </c>
      <c r="E27" s="8">
        <f>minmax!AB5</f>
        <v>71.089995999999999</v>
      </c>
      <c r="F27" s="3">
        <f>minmax!AC5</f>
        <v>3826</v>
      </c>
      <c r="G27" s="8">
        <f>minmax!AD5</f>
        <v>145.91499300000001</v>
      </c>
      <c r="H27" s="8">
        <f>minmax!AE5</f>
        <v>90</v>
      </c>
      <c r="I27" s="3">
        <f>minmax!AF5</f>
        <v>3819</v>
      </c>
      <c r="J27" s="8">
        <f>minmax!AG5</f>
        <v>-289.34399400000001</v>
      </c>
      <c r="K27" s="8">
        <f>minmax!AH5</f>
        <v>71.080001999999993</v>
      </c>
      <c r="L27" s="3">
        <f>minmax!AI5</f>
        <v>3804</v>
      </c>
      <c r="M27" s="8">
        <f>minmax!AJ5</f>
        <v>668.24371299999996</v>
      </c>
      <c r="N27" s="8">
        <f>minmax!AK5</f>
        <v>87.959998999999996</v>
      </c>
    </row>
    <row r="28" spans="2:15" x14ac:dyDescent="0.15">
      <c r="B28" s="2" t="str">
        <f>B18</f>
        <v>中間杭</v>
      </c>
      <c r="C28" s="3">
        <f>minmax!Z6</f>
        <v>3849</v>
      </c>
      <c r="D28" s="8">
        <f>minmax!AA6</f>
        <v>-166.92219499999999</v>
      </c>
      <c r="E28" s="8">
        <f>minmax!AB6</f>
        <v>89.050003000000004</v>
      </c>
      <c r="F28" s="3">
        <f>minmax!AC6</f>
        <v>3854</v>
      </c>
      <c r="G28" s="8">
        <f>minmax!AD6</f>
        <v>213.66890000000001</v>
      </c>
      <c r="H28" s="8">
        <f>minmax!AE6</f>
        <v>89.300003000000004</v>
      </c>
      <c r="I28" s="3">
        <f>minmax!AF6</f>
        <v>3846</v>
      </c>
      <c r="J28" s="8">
        <f>minmax!AG6</f>
        <v>-341.34170499999999</v>
      </c>
      <c r="K28" s="8">
        <f>minmax!AH6</f>
        <v>87.959998999999996</v>
      </c>
      <c r="L28" s="3">
        <f>minmax!AI6</f>
        <v>3833</v>
      </c>
      <c r="M28" s="8">
        <f>minmax!AJ6</f>
        <v>1046.0610349999999</v>
      </c>
      <c r="N28" s="8">
        <f>minmax!AK6</f>
        <v>87.949996999999996</v>
      </c>
    </row>
    <row r="29" spans="2:15" x14ac:dyDescent="0.15">
      <c r="B29" s="2" t="str">
        <f>B19</f>
        <v>陸側杭</v>
      </c>
      <c r="C29" s="3">
        <f>minmax!Z7</f>
        <v>3877</v>
      </c>
      <c r="D29" s="8">
        <f>minmax!AA7</f>
        <v>-116.32849899999999</v>
      </c>
      <c r="E29" s="8">
        <f>minmax!AB7</f>
        <v>87.830001999999993</v>
      </c>
      <c r="F29" s="3">
        <f>minmax!AC7</f>
        <v>3870</v>
      </c>
      <c r="G29" s="8">
        <f>minmax!AD7</f>
        <v>206.43049600000001</v>
      </c>
      <c r="H29" s="8">
        <f>minmax!AE7</f>
        <v>87.93</v>
      </c>
      <c r="I29" s="3">
        <f>minmax!AF7</f>
        <v>3885</v>
      </c>
      <c r="J29" s="8">
        <f>minmax!AG7</f>
        <v>-265.45471199999997</v>
      </c>
      <c r="K29" s="8">
        <f>minmax!AH7</f>
        <v>87.970000999999996</v>
      </c>
      <c r="L29" s="3">
        <f>minmax!AI7</f>
        <v>3862</v>
      </c>
      <c r="M29" s="8">
        <f>minmax!AJ7</f>
        <v>863.855774</v>
      </c>
      <c r="N29" s="8">
        <f>minmax!AK7</f>
        <v>87.940002000000007</v>
      </c>
    </row>
    <row r="30" spans="2:15" x14ac:dyDescent="0.15">
      <c r="B30" s="17" t="str">
        <f>B20</f>
        <v>床版</v>
      </c>
      <c r="C30" s="3">
        <f>minmax!Z8</f>
        <v>3904</v>
      </c>
      <c r="D30" s="8">
        <f>minmax!AA8</f>
        <v>-282.06350700000002</v>
      </c>
      <c r="E30" s="8">
        <f>minmax!AB8</f>
        <v>87.940002000000007</v>
      </c>
      <c r="F30" s="3">
        <f>minmax!AC8</f>
        <v>3898</v>
      </c>
      <c r="G30" s="8">
        <f>minmax!AD8</f>
        <v>30.216999000000001</v>
      </c>
      <c r="H30" s="8">
        <f>minmax!AE8</f>
        <v>31.139999</v>
      </c>
      <c r="I30" s="3">
        <f>minmax!AF8</f>
        <v>3893</v>
      </c>
      <c r="J30" s="8">
        <f>minmax!AG8</f>
        <v>-619.74798599999997</v>
      </c>
      <c r="K30" s="8">
        <f>minmax!AH8</f>
        <v>87.970000999999996</v>
      </c>
      <c r="L30" s="3">
        <f>minmax!AI8</f>
        <v>3904</v>
      </c>
      <c r="M30" s="8">
        <f>minmax!AJ8</f>
        <v>828.09991500000001</v>
      </c>
      <c r="N30" s="8">
        <f>minmax!AK8</f>
        <v>87.949996999999996</v>
      </c>
    </row>
    <row r="31" spans="2:15" x14ac:dyDescent="0.15">
      <c r="B31" s="2" t="s">
        <v>19</v>
      </c>
      <c r="C31" s="3"/>
      <c r="D31" s="8">
        <f>MIN(D27:D30)</f>
        <v>-282.06350700000002</v>
      </c>
      <c r="E31" s="8">
        <f>VLOOKUP(D31,$D$27:$E$30,2,FALSE)</f>
        <v>87.940002000000007</v>
      </c>
      <c r="F31" s="3"/>
      <c r="G31" s="8">
        <f>MAX(G27:G30)</f>
        <v>213.66890000000001</v>
      </c>
      <c r="H31" s="8">
        <f>VLOOKUP(G31,$G$27:$H$30,2,FALSE)</f>
        <v>89.300003000000004</v>
      </c>
      <c r="I31" s="3"/>
      <c r="J31" s="8">
        <f>MIN(J27:J30)</f>
        <v>-619.74798599999997</v>
      </c>
      <c r="K31" s="8">
        <f>VLOOKUP(J31,$J$27:$K$30,2,FALSE)</f>
        <v>87.970000999999996</v>
      </c>
      <c r="L31" s="3"/>
      <c r="M31" s="8">
        <f>MAX(M27:M30)</f>
        <v>1046.0610349999999</v>
      </c>
      <c r="N31" s="8">
        <f>VLOOKUP(M31,$M$27:$N$30,2,FALSE)</f>
        <v>87.949996999999996</v>
      </c>
    </row>
    <row r="32" spans="2:15" x14ac:dyDescent="0.15">
      <c r="B32" s="11" t="s">
        <v>18</v>
      </c>
      <c r="C32" s="3"/>
      <c r="D32" s="8"/>
      <c r="E32" s="8"/>
      <c r="F32" s="3"/>
      <c r="G32" s="8">
        <f>IF(ABS(D31)&gt;G31,D31,G31)</f>
        <v>-282.06350700000002</v>
      </c>
      <c r="H32" s="8">
        <f>IF(ABS(D31)&gt;G31,E31,H31)</f>
        <v>87.940002000000007</v>
      </c>
      <c r="I32" s="3"/>
      <c r="J32" s="8"/>
      <c r="K32" s="8"/>
      <c r="L32" s="3"/>
      <c r="M32" s="8">
        <f>IF(ABS(J31)&gt;M31,J31,M31)</f>
        <v>1046.0610349999999</v>
      </c>
      <c r="N32" s="8">
        <f>IF(ABS(J31)&gt;M31,K31,N31)</f>
        <v>87.949996999999996</v>
      </c>
    </row>
    <row r="34" spans="2:4" x14ac:dyDescent="0.15">
      <c r="B34" s="13" t="s">
        <v>20</v>
      </c>
      <c r="C34" s="12"/>
      <c r="D34" t="s">
        <v>21</v>
      </c>
    </row>
  </sheetData>
  <mergeCells count="30">
    <mergeCell ref="C25:C26"/>
    <mergeCell ref="F25:F26"/>
    <mergeCell ref="I25:I26"/>
    <mergeCell ref="L25:L26"/>
    <mergeCell ref="C5:C6"/>
    <mergeCell ref="F5:F6"/>
    <mergeCell ref="I5:I6"/>
    <mergeCell ref="L5:L6"/>
    <mergeCell ref="C15:C16"/>
    <mergeCell ref="F15:F16"/>
    <mergeCell ref="I15:I16"/>
    <mergeCell ref="L15:L16"/>
    <mergeCell ref="C14:E14"/>
    <mergeCell ref="F14:H14"/>
    <mergeCell ref="C24:E24"/>
    <mergeCell ref="F24:H24"/>
    <mergeCell ref="I14:K14"/>
    <mergeCell ref="L14:N14"/>
    <mergeCell ref="I24:K24"/>
    <mergeCell ref="L24:N24"/>
    <mergeCell ref="C3:H3"/>
    <mergeCell ref="I3:N3"/>
    <mergeCell ref="C13:H13"/>
    <mergeCell ref="I13:N13"/>
    <mergeCell ref="C23:H23"/>
    <mergeCell ref="I23:N23"/>
    <mergeCell ref="C4:E4"/>
    <mergeCell ref="F4:H4"/>
    <mergeCell ref="I4:K4"/>
    <mergeCell ref="L4:N4"/>
  </mergeCells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説明</vt:lpstr>
      <vt:lpstr>minmax</vt:lpstr>
      <vt:lpstr>最小最大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2016-06-20T05:18:39Z</dcterms:created>
  <dcterms:modified xsi:type="dcterms:W3CDTF">2018-09-14T06:31:37Z</dcterms:modified>
</cp:coreProperties>
</file>